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utomatizacion\"/>
    </mc:Choice>
  </mc:AlternateContent>
  <bookViews>
    <workbookView xWindow="120" yWindow="170" windowWidth="19410" windowHeight="9120"/>
  </bookViews>
  <sheets>
    <sheet name="2024" sheetId="17" r:id="rId1"/>
    <sheet name="2023" sheetId="16" r:id="rId2"/>
    <sheet name="2022" sheetId="15" r:id="rId3"/>
    <sheet name="2021" sheetId="14" r:id="rId4"/>
    <sheet name="2020" sheetId="13" r:id="rId5"/>
    <sheet name="2019" sheetId="12" r:id="rId6"/>
    <sheet name="2018" sheetId="1" r:id="rId7"/>
    <sheet name="2017" sheetId="8" r:id="rId8"/>
    <sheet name="2016" sheetId="9" r:id="rId9"/>
    <sheet name="2015" sheetId="10" r:id="rId10"/>
    <sheet name="2014" sheetId="11" r:id="rId11"/>
  </sheets>
  <calcPr calcId="162913"/>
</workbook>
</file>

<file path=xl/calcChain.xml><?xml version="1.0" encoding="utf-8"?>
<calcChain xmlns="http://schemas.openxmlformats.org/spreadsheetml/2006/main">
  <c r="E17" i="17" l="1"/>
  <c r="O17" i="17"/>
  <c r="O18" i="17"/>
  <c r="O16" i="17"/>
  <c r="K18" i="16"/>
  <c r="K17" i="16"/>
  <c r="O17" i="16"/>
  <c r="K16" i="16"/>
  <c r="O16" i="16"/>
  <c r="G17" i="16"/>
  <c r="O18" i="16"/>
  <c r="O17" i="15"/>
  <c r="O18" i="15"/>
  <c r="O16" i="15"/>
  <c r="O18" i="14"/>
  <c r="O17" i="14"/>
  <c r="O16" i="14"/>
  <c r="O18" i="13"/>
  <c r="O17" i="13"/>
  <c r="O16" i="13"/>
  <c r="O18" i="12"/>
  <c r="O17" i="12"/>
  <c r="O16" i="12"/>
</calcChain>
</file>

<file path=xl/sharedStrings.xml><?xml version="1.0" encoding="utf-8"?>
<sst xmlns="http://schemas.openxmlformats.org/spreadsheetml/2006/main" count="204" uniqueCount="33">
  <si>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</si>
  <si>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</si>
  <si>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</si>
  <si>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</si>
  <si>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</si>
  <si>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</si>
  <si>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</si>
  <si>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</si>
  <si>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</si>
  <si>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</si>
  <si>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</si>
  <si>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</si>
  <si>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</t>
  </si>
  <si>
    <t>Anual 2018</t>
  </si>
  <si>
    <t>Anual 2014</t>
  </si>
  <si>
    <t>Estadísticas del OPAC y Z39.50</t>
  </si>
  <si>
    <r>
      <rPr>
        <sz val="11"/>
        <rFont val="Calibri"/>
        <family val="2"/>
      </rPr>
      <t>OPAC</t>
    </r>
  </si>
  <si>
    <r>
      <rPr>
        <sz val="10"/>
        <rFont val="Calibri"/>
        <family val="2"/>
      </rPr>
      <t>5.859.505</t>
    </r>
  </si>
  <si>
    <t>Total</t>
  </si>
  <si>
    <r>
      <t xml:space="preserve">Z39.50
</t>
    </r>
    <r>
      <rPr>
        <sz val="11"/>
        <rFont val="Calibri"/>
        <family val="2"/>
      </rPr>
      <t>Z39.50 (España)</t>
    </r>
  </si>
  <si>
    <t>1.049.206</t>
  </si>
  <si>
    <t>454.621    511.555    602.488    495.030    495.794    494.821    453.599    369.116    480.120    516.657    505.908    392.305    5.772.014</t>
  </si>
  <si>
    <t>285.044    345.597    430.652    370.256    357.498    364.437    453.078    526.271    554.003    788.859    560.684    597.889    5.634.268</t>
  </si>
  <si>
    <t>136.216    192.313    191.179    169.161    193.804    178.808    141.082    70.574      134.413    247.995    168.237    154.504    1.978.286</t>
  </si>
  <si>
    <t>Anual 2019</t>
  </si>
  <si>
    <t>Anual 2017</t>
  </si>
  <si>
    <t>Anual 2016</t>
  </si>
  <si>
    <t>Anual 2015</t>
  </si>
  <si>
    <t>Anual 2021</t>
  </si>
  <si>
    <t>Anual 2020</t>
  </si>
  <si>
    <t>Anual 2022</t>
  </si>
  <si>
    <t>Anual 2023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</si>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</sst>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##0.000;###0.000"/>
    <numFmt numFmtId="167" formatCode="###0;###0"/>
    <numFmt numFmtId="168" formatCode="###0.00;#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23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1"/>
      <charset val="204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Calibri"/>
      <family val="2"/>
    </font>
    <font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B1B1B1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B1B1B1"/>
      </top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B1B1B1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B1B1B1"/>
      </top>
      <bottom style="thin">
        <color indexed="64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indexed="64"/>
      </right>
      <top/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indexed="64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/>
      <diagonal/>
    </border>
    <border>
      <left style="thin">
        <color indexed="64"/>
      </left>
      <right style="thin">
        <color rgb="FFDDDDDD"/>
      </right>
      <top/>
      <bottom style="thin">
        <color indexed="64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2" fillId="0" borderId="0"/>
    <xf numFmtId="0" fontId="4" fillId="0" borderId="0"/>
    <xf numFmtId="0" fontId="2" fillId="0" borderId="0"/>
  </cellStyleXfs>
  <cellXfs count="77">
    <xf numFmtId="0" fontId="0" fillId="0" borderId="0" xfId="0"/>
    <xf numFmtId="0" fontId="0" fillId="4" borderId="0" xfId="0" applyFill="1"/>
    <xf numFmtId="0" fontId="0" fillId="4" borderId="0" xfId="0" applyFill="1" applyAlignment="1">
      <alignment wrapText="1"/>
    </xf>
    <xf numFmtId="0" fontId="10" fillId="5" borderId="2" xfId="1" applyFont="1" applyFill="1" applyBorder="1" applyAlignment="1">
      <alignment horizontal="center" vertical="center" wrapText="1"/>
    </xf>
    <xf numFmtId="3" fontId="0" fillId="4" borderId="0" xfId="0" applyNumberFormat="1" applyFill="1"/>
    <xf numFmtId="166" fontId="11" fillId="6" borderId="6" xfId="0" applyNumberFormat="1" applyFont="1" applyFill="1" applyBorder="1" applyAlignment="1">
      <alignment horizontal="left" vertical="center" wrapText="1"/>
    </xf>
    <xf numFmtId="167" fontId="11" fillId="6" borderId="6" xfId="0" applyNumberFormat="1" applyFont="1" applyFill="1" applyBorder="1" applyAlignment="1">
      <alignment horizontal="left" vertical="top" wrapText="1"/>
    </xf>
    <xf numFmtId="166" fontId="11" fillId="6" borderId="6" xfId="0" applyNumberFormat="1" applyFont="1" applyFill="1" applyBorder="1" applyAlignment="1">
      <alignment horizontal="left" vertical="top" wrapText="1"/>
    </xf>
    <xf numFmtId="166" fontId="11" fillId="6" borderId="7" xfId="0" applyNumberFormat="1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center" wrapText="1"/>
    </xf>
    <xf numFmtId="166" fontId="11" fillId="6" borderId="10" xfId="0" applyNumberFormat="1" applyFont="1" applyFill="1" applyBorder="1" applyAlignment="1">
      <alignment horizontal="left" vertical="center" wrapText="1"/>
    </xf>
    <xf numFmtId="166" fontId="11" fillId="6" borderId="10" xfId="0" applyNumberFormat="1" applyFont="1" applyFill="1" applyBorder="1" applyAlignment="1">
      <alignment horizontal="left" vertical="top" wrapText="1"/>
    </xf>
    <xf numFmtId="168" fontId="11" fillId="6" borderId="10" xfId="0" applyNumberFormat="1" applyFont="1" applyFill="1" applyBorder="1" applyAlignment="1">
      <alignment horizontal="left" vertical="top" wrapText="1"/>
    </xf>
    <xf numFmtId="3" fontId="0" fillId="6" borderId="11" xfId="0" applyNumberFormat="1" applyFill="1" applyBorder="1" applyAlignment="1">
      <alignment horizontal="left" vertical="center" wrapText="1"/>
    </xf>
    <xf numFmtId="3" fontId="0" fillId="6" borderId="9" xfId="0" applyNumberFormat="1" applyFill="1" applyBorder="1" applyAlignment="1">
      <alignment horizontal="left" vertical="center" wrapText="1"/>
    </xf>
    <xf numFmtId="166" fontId="7" fillId="7" borderId="12" xfId="0" applyNumberFormat="1" applyFont="1" applyFill="1" applyBorder="1" applyAlignment="1">
      <alignment horizontal="left" vertical="top" wrapText="1"/>
    </xf>
    <xf numFmtId="166" fontId="7" fillId="7" borderId="13" xfId="0" applyNumberFormat="1" applyFont="1" applyFill="1" applyBorder="1" applyAlignment="1">
      <alignment horizontal="left" vertical="top" wrapText="1"/>
    </xf>
    <xf numFmtId="166" fontId="7" fillId="7" borderId="14" xfId="0" applyNumberFormat="1" applyFont="1" applyFill="1" applyBorder="1" applyAlignment="1">
      <alignment horizontal="left" vertical="top" wrapText="1"/>
    </xf>
    <xf numFmtId="166" fontId="7" fillId="7" borderId="7" xfId="0" applyNumberFormat="1" applyFont="1" applyFill="1" applyBorder="1" applyAlignment="1">
      <alignment horizontal="left" vertical="top" wrapText="1"/>
    </xf>
    <xf numFmtId="3" fontId="8" fillId="7" borderId="15" xfId="0" applyNumberFormat="1" applyFont="1" applyFill="1" applyBorder="1" applyAlignment="1">
      <alignment horizontal="left" vertical="top" wrapText="1"/>
    </xf>
    <xf numFmtId="3" fontId="8" fillId="7" borderId="16" xfId="0" applyNumberFormat="1" applyFont="1" applyFill="1" applyBorder="1" applyAlignment="1">
      <alignment horizontal="left" vertical="top" wrapText="1"/>
    </xf>
    <xf numFmtId="166" fontId="7" fillId="7" borderId="17" xfId="0" applyNumberFormat="1" applyFont="1" applyFill="1" applyBorder="1" applyAlignment="1">
      <alignment horizontal="left" vertical="center" wrapText="1"/>
    </xf>
    <xf numFmtId="166" fontId="7" fillId="7" borderId="10" xfId="0" applyNumberFormat="1" applyFont="1" applyFill="1" applyBorder="1" applyAlignment="1">
      <alignment horizontal="left" vertical="center" wrapText="1"/>
    </xf>
    <xf numFmtId="3" fontId="8" fillId="7" borderId="18" xfId="0" applyNumberFormat="1" applyFont="1" applyFill="1" applyBorder="1" applyAlignment="1">
      <alignment horizontal="left" vertical="center" wrapText="1"/>
    </xf>
    <xf numFmtId="167" fontId="7" fillId="7" borderId="13" xfId="0" applyNumberFormat="1" applyFont="1" applyFill="1" applyBorder="1" applyAlignment="1">
      <alignment horizontal="left" vertical="top" wrapText="1"/>
    </xf>
    <xf numFmtId="0" fontId="8" fillId="7" borderId="7" xfId="0" applyFont="1" applyFill="1" applyBorder="1" applyAlignment="1">
      <alignment horizontal="left" vertical="top" wrapText="1"/>
    </xf>
    <xf numFmtId="166" fontId="7" fillId="7" borderId="17" xfId="0" applyNumberFormat="1" applyFont="1" applyFill="1" applyBorder="1" applyAlignment="1">
      <alignment horizontal="left" vertical="top" wrapText="1"/>
    </xf>
    <xf numFmtId="166" fontId="7" fillId="7" borderId="10" xfId="0" applyNumberFormat="1" applyFont="1" applyFill="1" applyBorder="1" applyAlignment="1">
      <alignment horizontal="left" vertical="top" wrapText="1"/>
    </xf>
    <xf numFmtId="3" fontId="8" fillId="7" borderId="18" xfId="0" applyNumberFormat="1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vertical="top"/>
    </xf>
    <xf numFmtId="0" fontId="8" fillId="7" borderId="10" xfId="0" applyFont="1" applyFill="1" applyBorder="1" applyAlignment="1">
      <alignment horizontal="left" vertical="top"/>
    </xf>
    <xf numFmtId="3" fontId="8" fillId="7" borderId="16" xfId="0" applyNumberFormat="1" applyFont="1" applyFill="1" applyBorder="1" applyAlignment="1">
      <alignment horizontal="left" vertical="center" wrapText="1"/>
    </xf>
    <xf numFmtId="0" fontId="12" fillId="4" borderId="0" xfId="0" applyFont="1" applyFill="1"/>
    <xf numFmtId="3" fontId="13" fillId="6" borderId="7" xfId="0" applyNumberFormat="1" applyFont="1" applyFill="1" applyBorder="1" applyAlignment="1">
      <alignment horizontal="left" vertical="top" wrapText="1"/>
    </xf>
    <xf numFmtId="3" fontId="13" fillId="6" borderId="6" xfId="0" applyNumberFormat="1" applyFont="1" applyFill="1" applyBorder="1" applyAlignment="1">
      <alignment horizontal="left" vertical="center" wrapText="1"/>
    </xf>
    <xf numFmtId="3" fontId="13" fillId="6" borderId="10" xfId="0" applyNumberFormat="1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 vertical="center" wrapText="1"/>
    </xf>
    <xf numFmtId="3" fontId="0" fillId="6" borderId="9" xfId="0" applyNumberFormat="1" applyFont="1" applyFill="1" applyBorder="1" applyAlignment="1">
      <alignment horizontal="left" vertical="center" wrapText="1"/>
    </xf>
    <xf numFmtId="3" fontId="13" fillId="6" borderId="7" xfId="0" applyNumberFormat="1" applyFont="1" applyFill="1" applyBorder="1" applyAlignment="1">
      <alignment horizontal="left" vertical="center" wrapText="1"/>
    </xf>
    <xf numFmtId="3" fontId="0" fillId="6" borderId="11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3" fontId="0" fillId="4" borderId="0" xfId="0" applyNumberFormat="1" applyFill="1" applyAlignment="1">
      <alignment horizontal="left" vertical="center"/>
    </xf>
    <xf numFmtId="3" fontId="13" fillId="6" borderId="7" xfId="0" applyNumberFormat="1" applyFont="1" applyFill="1" applyBorder="1" applyAlignment="1">
      <alignment horizontal="left" vertical="top" wrapText="1"/>
    </xf>
    <xf numFmtId="3" fontId="13" fillId="6" borderId="6" xfId="0" applyNumberFormat="1" applyFont="1" applyFill="1" applyBorder="1" applyAlignment="1">
      <alignment horizontal="left" vertical="center" wrapText="1"/>
    </xf>
    <xf numFmtId="3" fontId="13" fillId="6" borderId="10" xfId="0" applyNumberFormat="1" applyFont="1" applyFill="1" applyBorder="1" applyAlignment="1">
      <alignment horizontal="left" vertical="center" wrapText="1"/>
    </xf>
    <xf numFmtId="3" fontId="0" fillId="4" borderId="0" xfId="0" applyNumberFormat="1" applyFill="1" applyAlignment="1">
      <alignment horizontal="left" vertical="center"/>
    </xf>
    <xf numFmtId="3" fontId="13" fillId="6" borderId="6" xfId="0" applyNumberFormat="1" applyFont="1" applyFill="1" applyBorder="1" applyAlignment="1">
      <alignment horizontal="right" vertical="center"/>
    </xf>
    <xf numFmtId="0" fontId="0" fillId="4" borderId="0" xfId="0" applyFill="1" applyProtection="1">
      <protection locked="0"/>
    </xf>
    <xf numFmtId="3" fontId="15" fillId="0" borderId="0" xfId="0" applyNumberFormat="1" applyFont="1" applyAlignment="1">
      <alignment horizontal="center" vertical="center"/>
    </xf>
    <xf numFmtId="3" fontId="13" fillId="6" borderId="1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/>
    </xf>
    <xf numFmtId="3" fontId="13" fillId="6" borderId="6" xfId="0" applyNumberFormat="1" applyFont="1" applyFill="1" applyBorder="1" applyAlignment="1">
      <alignment horizontal="left" vertical="center" wrapText="1"/>
    </xf>
    <xf numFmtId="3" fontId="13" fillId="6" borderId="10" xfId="0" applyNumberFormat="1" applyFont="1" applyFill="1" applyBorder="1" applyAlignment="1">
      <alignment horizontal="left" vertical="center" wrapText="1"/>
    </xf>
    <xf numFmtId="3" fontId="13" fillId="6" borderId="7" xfId="0" applyNumberFormat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top" wrapText="1"/>
    </xf>
    <xf numFmtId="3" fontId="13" fillId="6" borderId="2" xfId="0" applyNumberFormat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top" wrapText="1"/>
    </xf>
    <xf numFmtId="3" fontId="5" fillId="6" borderId="2" xfId="0" applyNumberFormat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top" wrapText="1"/>
    </xf>
    <xf numFmtId="0" fontId="0" fillId="4" borderId="0" xfId="0" applyFill="1" applyAlignment="1">
      <alignment horizontal="center"/>
    </xf>
    <xf numFmtId="3" fontId="0" fillId="4" borderId="2" xfId="0" applyNumberForma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" fillId="4" borderId="0" xfId="2" applyFont="1" applyFill="1" applyBorder="1" applyAlignment="1"/>
    <xf numFmtId="0" fontId="5" fillId="6" borderId="2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5" fillId="6" borderId="19" xfId="0" applyFont="1" applyFill="1" applyBorder="1" applyAlignment="1">
      <alignment horizontal="left" vertical="top" wrapText="1"/>
    </xf>
    <xf numFmtId="0" fontId="0" fillId="6" borderId="20" xfId="0" applyFill="1" applyBorder="1" applyAlignment="1">
      <alignment horizontal="left" vertical="top" wrapText="1"/>
    </xf>
  </cellXfs>
  <cellStyles count="5">
    <cellStyle name="Énfasis1" xfId="1" builtinId="29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0</xdr:colOff>
      <xdr:row>6</xdr:row>
      <xdr:rowOff>165100</xdr:rowOff>
    </xdr:to>
    <xdr:pic>
      <xdr:nvPicPr>
        <xdr:cNvPr id="1952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2669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469900</xdr:colOff>
      <xdr:row>7</xdr:row>
      <xdr:rowOff>95250</xdr:rowOff>
    </xdr:to>
    <xdr:pic>
      <xdr:nvPicPr>
        <xdr:cNvPr id="1952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0" y="158750"/>
          <a:ext cx="889000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27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276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37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379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0</xdr:colOff>
      <xdr:row>6</xdr:row>
      <xdr:rowOff>165100</xdr:rowOff>
    </xdr:to>
    <xdr:pic>
      <xdr:nvPicPr>
        <xdr:cNvPr id="1861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2669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469900</xdr:colOff>
      <xdr:row>7</xdr:row>
      <xdr:rowOff>95250</xdr:rowOff>
    </xdr:to>
    <xdr:pic>
      <xdr:nvPicPr>
        <xdr:cNvPr id="1861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0" y="158750"/>
          <a:ext cx="889000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120650</xdr:colOff>
      <xdr:row>6</xdr:row>
      <xdr:rowOff>165100</xdr:rowOff>
    </xdr:to>
    <xdr:pic>
      <xdr:nvPicPr>
        <xdr:cNvPr id="1767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387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247650</xdr:colOff>
      <xdr:row>7</xdr:row>
      <xdr:rowOff>0</xdr:rowOff>
    </xdr:to>
    <xdr:pic>
      <xdr:nvPicPr>
        <xdr:cNvPr id="1767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0" y="158750"/>
          <a:ext cx="6667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209550</xdr:colOff>
      <xdr:row>6</xdr:row>
      <xdr:rowOff>165100</xdr:rowOff>
    </xdr:to>
    <xdr:pic>
      <xdr:nvPicPr>
        <xdr:cNvPr id="1670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476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412750</xdr:colOff>
      <xdr:row>7</xdr:row>
      <xdr:rowOff>0</xdr:rowOff>
    </xdr:to>
    <xdr:pic>
      <xdr:nvPicPr>
        <xdr:cNvPr id="1671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100" y="158750"/>
          <a:ext cx="8318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607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607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10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607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608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10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480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481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56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56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072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072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298450</xdr:colOff>
      <xdr:row>6</xdr:row>
      <xdr:rowOff>165100</xdr:rowOff>
    </xdr:to>
    <xdr:pic>
      <xdr:nvPicPr>
        <xdr:cNvPr id="1174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174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zoomScale="128" zoomScaleNormal="128" workbookViewId="0">
      <selection activeCell="B15" sqref="B15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67" customWidth="1"/>
    <col min="8" max="8" width="8.54296875" style="1" customWidth="1"/>
    <col min="9" max="9" width="9" style="1" customWidth="1"/>
    <col min="10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32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2:15" x14ac:dyDescent="0.35">
      <c r="I14" s="55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66" t="s">
        <v>16</v>
      </c>
      <c r="C16" s="63">
        <v>417110</v>
      </c>
      <c r="D16" s="63">
        <v>439430</v>
      </c>
      <c r="E16" s="63">
        <v>601314</v>
      </c>
      <c r="F16" s="63">
        <v>733559</v>
      </c>
      <c r="G16" s="69">
        <v>520453</v>
      </c>
      <c r="H16" s="65">
        <v>410500</v>
      </c>
      <c r="I16" s="63">
        <v>301357</v>
      </c>
      <c r="J16" s="63"/>
      <c r="K16" s="63"/>
      <c r="L16" s="63"/>
      <c r="M16" s="63"/>
      <c r="N16" s="63"/>
      <c r="O16" s="63">
        <f>SUM(C16:N16)</f>
        <v>3423723</v>
      </c>
    </row>
    <row r="17" spans="2:15" ht="23.25" customHeight="1" x14ac:dyDescent="0.35">
      <c r="B17" s="73" t="s">
        <v>19</v>
      </c>
      <c r="C17" s="63">
        <v>405185</v>
      </c>
      <c r="D17" s="63">
        <v>487098</v>
      </c>
      <c r="E17" s="63">
        <f>435168</f>
        <v>435168</v>
      </c>
      <c r="F17" s="63">
        <v>465533</v>
      </c>
      <c r="G17" s="70">
        <v>481293</v>
      </c>
      <c r="H17" s="65">
        <v>418874</v>
      </c>
      <c r="I17" s="63">
        <v>326258</v>
      </c>
      <c r="J17" s="63"/>
      <c r="K17" s="63"/>
      <c r="L17" s="63"/>
      <c r="M17" s="63"/>
      <c r="N17" s="63"/>
      <c r="O17" s="63">
        <f>SUM(C17:N17)</f>
        <v>3019409</v>
      </c>
    </row>
    <row r="18" spans="2:15" ht="18.75" customHeight="1" x14ac:dyDescent="0.35">
      <c r="B18" s="74"/>
      <c r="C18" s="63">
        <v>216632</v>
      </c>
      <c r="D18" s="63">
        <v>273850</v>
      </c>
      <c r="E18" s="63">
        <v>224627</v>
      </c>
      <c r="F18" s="63">
        <v>253700</v>
      </c>
      <c r="G18" s="68">
        <v>260540</v>
      </c>
      <c r="H18" s="65">
        <v>225330</v>
      </c>
      <c r="I18" s="63">
        <v>154421</v>
      </c>
      <c r="J18" s="63"/>
      <c r="K18" s="63"/>
      <c r="L18" s="63"/>
      <c r="M18" s="63"/>
      <c r="N18" s="63"/>
      <c r="O18" s="63">
        <f>SUM(C18:N18)</f>
        <v>1609100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Normal="100" workbookViewId="0">
      <selection activeCell="F21" sqref="F21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0" spans="2:15" ht="15.5" x14ac:dyDescent="0.35">
      <c r="B10" s="72" t="s">
        <v>27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2" spans="2:15" ht="15.5" x14ac:dyDescent="0.35">
      <c r="B12" s="72" t="s">
        <v>15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4" spans="2:15" x14ac:dyDescent="0.35">
      <c r="B14" s="3" t="s">
        <v>12</v>
      </c>
      <c r="C14" s="3" t="s">
        <v>0</v>
      </c>
      <c r="D14" s="3" t="s">
        <v>1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3" t="s">
        <v>7</v>
      </c>
      <c r="K14" s="3" t="s">
        <v>8</v>
      </c>
      <c r="L14" s="3" t="s">
        <v>9</v>
      </c>
      <c r="M14" s="3" t="s">
        <v>10</v>
      </c>
      <c r="N14" s="3" t="s">
        <v>11</v>
      </c>
      <c r="O14" s="3" t="s">
        <v>18</v>
      </c>
    </row>
    <row r="15" spans="2:15" ht="24" customHeight="1" x14ac:dyDescent="0.35">
      <c r="B15" s="9" t="s">
        <v>16</v>
      </c>
      <c r="C15" s="30" t="s">
        <v>21</v>
      </c>
      <c r="D15" s="5">
        <v>541.84699999999998</v>
      </c>
      <c r="E15" s="5">
        <v>527.99800000000005</v>
      </c>
      <c r="F15" s="5">
        <v>486.14600000000002</v>
      </c>
      <c r="G15" s="5">
        <v>516.30499999999995</v>
      </c>
      <c r="H15" s="5">
        <v>469.22800000000001</v>
      </c>
      <c r="I15" s="5">
        <v>401.68</v>
      </c>
      <c r="J15" s="5">
        <v>391.75799999999998</v>
      </c>
      <c r="K15" s="6">
        <v>470922</v>
      </c>
      <c r="L15" s="7">
        <v>574.69299999999998</v>
      </c>
      <c r="M15" s="7">
        <v>544.19299999999998</v>
      </c>
      <c r="N15" s="7">
        <v>476.67500000000001</v>
      </c>
      <c r="O15" s="10" t="s">
        <v>17</v>
      </c>
    </row>
    <row r="16" spans="2:15" ht="23.25" customHeight="1" x14ac:dyDescent="0.35">
      <c r="B16" s="75" t="s">
        <v>19</v>
      </c>
      <c r="C16" s="30" t="s">
        <v>22</v>
      </c>
      <c r="D16" s="8">
        <v>444.88200000000001</v>
      </c>
      <c r="E16" s="8">
        <v>411.60399999999998</v>
      </c>
      <c r="F16" s="8">
        <v>416.15699999999998</v>
      </c>
      <c r="G16" s="8">
        <v>475.43400000000003</v>
      </c>
      <c r="H16" s="8">
        <v>471.125</v>
      </c>
      <c r="I16" s="8">
        <v>339.935</v>
      </c>
      <c r="J16" s="8">
        <v>349.91699999999997</v>
      </c>
      <c r="K16" s="8">
        <v>408.46199999999999</v>
      </c>
      <c r="L16" s="8">
        <v>444.86799999999999</v>
      </c>
      <c r="M16" s="8">
        <v>478.57600000000002</v>
      </c>
      <c r="N16" s="8">
        <v>322.74099999999999</v>
      </c>
      <c r="O16" s="15">
        <v>4982205</v>
      </c>
    </row>
    <row r="17" spans="2:15" ht="18.75" customHeight="1" x14ac:dyDescent="0.35">
      <c r="B17" s="76"/>
      <c r="C17" s="31" t="s">
        <v>23</v>
      </c>
      <c r="D17" s="11">
        <v>227.35300000000001</v>
      </c>
      <c r="E17" s="11">
        <v>192.02799999999999</v>
      </c>
      <c r="F17" s="11">
        <v>211.42099999999999</v>
      </c>
      <c r="G17" s="11">
        <v>216.32300000000001</v>
      </c>
      <c r="H17" s="11">
        <v>243.126</v>
      </c>
      <c r="I17" s="11">
        <v>154.762</v>
      </c>
      <c r="J17" s="11">
        <v>102.02500000000001</v>
      </c>
      <c r="K17" s="12">
        <v>178.952</v>
      </c>
      <c r="L17" s="12">
        <v>189.495</v>
      </c>
      <c r="M17" s="12">
        <v>243.613</v>
      </c>
      <c r="N17" s="13">
        <v>1404.51</v>
      </c>
      <c r="O17" s="14">
        <v>2182117</v>
      </c>
    </row>
    <row r="19" spans="2:15" x14ac:dyDescent="0.35">
      <c r="C19" s="4"/>
    </row>
    <row r="20" spans="2:15" x14ac:dyDescent="0.35">
      <c r="C20" s="4"/>
    </row>
  </sheetData>
  <mergeCells count="4">
    <mergeCell ref="B1:D6"/>
    <mergeCell ref="B10:N10"/>
    <mergeCell ref="B12:N12"/>
    <mergeCell ref="B16:B17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zoomScaleNormal="100" workbookViewId="0">
      <selection activeCell="M23" sqref="M23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14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" t="s">
        <v>18</v>
      </c>
    </row>
    <row r="16" spans="2:15" ht="24" customHeight="1" x14ac:dyDescent="0.35">
      <c r="B16" s="9" t="s">
        <v>16</v>
      </c>
      <c r="C16" s="17">
        <v>477.36099999999999</v>
      </c>
      <c r="D16" s="17">
        <v>517.45600000000002</v>
      </c>
      <c r="E16" s="17">
        <v>579.10299999999995</v>
      </c>
      <c r="F16" s="17">
        <v>476.05799999999999</v>
      </c>
      <c r="G16" s="17">
        <v>477.58499999999998</v>
      </c>
      <c r="H16" s="17">
        <v>432.94200000000001</v>
      </c>
      <c r="I16" s="17">
        <v>438.06599999999997</v>
      </c>
      <c r="J16" s="17">
        <v>310.97000000000003</v>
      </c>
      <c r="K16" s="17">
        <v>448.87700000000001</v>
      </c>
      <c r="L16" s="17">
        <v>526.12300000000005</v>
      </c>
      <c r="M16" s="17">
        <v>493.899</v>
      </c>
      <c r="N16" s="17">
        <v>389.85899999999998</v>
      </c>
      <c r="O16" s="20">
        <v>5568299</v>
      </c>
    </row>
    <row r="17" spans="2:15" ht="23.25" customHeight="1" x14ac:dyDescent="0.35">
      <c r="B17" s="75" t="s">
        <v>19</v>
      </c>
      <c r="C17" s="19">
        <v>246.21</v>
      </c>
      <c r="D17" s="19">
        <v>297.92500000000001</v>
      </c>
      <c r="E17" s="19">
        <v>295.60599999999999</v>
      </c>
      <c r="F17" s="19">
        <v>246.3</v>
      </c>
      <c r="G17" s="19">
        <v>279.41899999999998</v>
      </c>
      <c r="H17" s="19">
        <v>272.89800000000002</v>
      </c>
      <c r="I17" s="19">
        <v>243.62899999999999</v>
      </c>
      <c r="J17" s="19">
        <v>188.935</v>
      </c>
      <c r="K17" s="19">
        <v>261.32299999999998</v>
      </c>
      <c r="L17" s="19">
        <v>322.29399999999998</v>
      </c>
      <c r="M17" s="19">
        <v>296.94299999999998</v>
      </c>
      <c r="N17" s="19">
        <v>250.52</v>
      </c>
      <c r="O17" s="32">
        <v>3202002</v>
      </c>
    </row>
    <row r="18" spans="2:15" ht="18.75" customHeight="1" x14ac:dyDescent="0.35">
      <c r="B18" s="76"/>
      <c r="C18" s="28">
        <v>131.04499999999999</v>
      </c>
      <c r="D18" s="28">
        <v>178.52</v>
      </c>
      <c r="E18" s="28">
        <v>165.714</v>
      </c>
      <c r="F18" s="28">
        <v>127.322</v>
      </c>
      <c r="G18" s="28">
        <v>145.13999999999999</v>
      </c>
      <c r="H18" s="28">
        <v>145.965</v>
      </c>
      <c r="I18" s="28">
        <v>128.751</v>
      </c>
      <c r="J18" s="28">
        <v>74.793000000000006</v>
      </c>
      <c r="K18" s="28">
        <v>127.03400000000001</v>
      </c>
      <c r="L18" s="28">
        <v>163.00299999999999</v>
      </c>
      <c r="M18" s="28">
        <v>146.16499999999999</v>
      </c>
      <c r="N18" s="28">
        <v>122.411</v>
      </c>
      <c r="O18" s="29">
        <v>1655863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</sheetData>
  <mergeCells count="4">
    <mergeCell ref="B1:D6"/>
    <mergeCell ref="B11:N11"/>
    <mergeCell ref="B13:N13"/>
    <mergeCell ref="B17:B18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opLeftCell="A13" zoomScale="128" zoomScaleNormal="128" workbookViewId="0">
      <selection activeCell="N16" sqref="N16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8" width="8.54296875" style="1" customWidth="1"/>
    <col min="9" max="9" width="9" style="1" customWidth="1"/>
    <col min="10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31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2:15" x14ac:dyDescent="0.35">
      <c r="I14" s="55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64" t="s">
        <v>16</v>
      </c>
      <c r="C16" s="63">
        <v>386482</v>
      </c>
      <c r="D16" s="63">
        <v>352345</v>
      </c>
      <c r="E16" s="63">
        <v>425291</v>
      </c>
      <c r="F16" s="63">
        <v>313790</v>
      </c>
      <c r="G16" s="63">
        <v>426964</v>
      </c>
      <c r="H16" s="63">
        <v>409528</v>
      </c>
      <c r="I16" s="63">
        <v>313594</v>
      </c>
      <c r="J16" s="63">
        <v>275578</v>
      </c>
      <c r="K16" s="63">
        <f>391988</f>
        <v>391988</v>
      </c>
      <c r="L16" s="63">
        <v>345203</v>
      </c>
      <c r="M16" s="63">
        <v>404138</v>
      </c>
      <c r="N16" s="63">
        <v>283086</v>
      </c>
      <c r="O16" s="63">
        <f>SUM(C16:N16)</f>
        <v>4327987</v>
      </c>
    </row>
    <row r="17" spans="2:15" ht="23.25" customHeight="1" x14ac:dyDescent="0.35">
      <c r="B17" s="73" t="s">
        <v>19</v>
      </c>
      <c r="C17" s="63">
        <v>414558</v>
      </c>
      <c r="D17" s="63">
        <v>441258</v>
      </c>
      <c r="E17" s="63">
        <v>500721</v>
      </c>
      <c r="F17" s="63">
        <v>395897</v>
      </c>
      <c r="G17" s="65">
        <f>505291</f>
        <v>505291</v>
      </c>
      <c r="H17" s="65">
        <v>398018</v>
      </c>
      <c r="I17" s="63">
        <v>316872</v>
      </c>
      <c r="J17" s="63">
        <v>284592</v>
      </c>
      <c r="K17" s="63">
        <f>393791</f>
        <v>393791</v>
      </c>
      <c r="L17" s="63">
        <v>487768</v>
      </c>
      <c r="M17" s="63">
        <v>367292</v>
      </c>
      <c r="N17" s="63">
        <v>299822</v>
      </c>
      <c r="O17" s="63">
        <f>SUM(C17:N17)</f>
        <v>4805880</v>
      </c>
    </row>
    <row r="18" spans="2:15" ht="18.75" customHeight="1" x14ac:dyDescent="0.35">
      <c r="B18" s="74"/>
      <c r="C18" s="63">
        <v>237032</v>
      </c>
      <c r="D18" s="63">
        <v>259965</v>
      </c>
      <c r="E18" s="63">
        <v>298676</v>
      </c>
      <c r="F18" s="63">
        <v>225145</v>
      </c>
      <c r="G18" s="65">
        <v>294740</v>
      </c>
      <c r="H18" s="65">
        <v>199772</v>
      </c>
      <c r="I18" s="63">
        <v>172762</v>
      </c>
      <c r="J18" s="63">
        <v>116242</v>
      </c>
      <c r="K18" s="63">
        <f>187684</f>
        <v>187684</v>
      </c>
      <c r="L18" s="63">
        <v>234799</v>
      </c>
      <c r="M18" s="63">
        <v>189638</v>
      </c>
      <c r="N18" s="63">
        <v>150598</v>
      </c>
      <c r="O18" s="63">
        <f>SUM(C18:N18)</f>
        <v>2567053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H31" sqref="H31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8" width="8.54296875" style="1" customWidth="1"/>
    <col min="9" max="9" width="9" style="1" customWidth="1"/>
    <col min="10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30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2:15" x14ac:dyDescent="0.35">
      <c r="I14" s="55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62" t="s">
        <v>16</v>
      </c>
      <c r="C16" s="63">
        <v>384330</v>
      </c>
      <c r="D16" s="63">
        <v>420806</v>
      </c>
      <c r="E16" s="63">
        <v>689030</v>
      </c>
      <c r="F16" s="63">
        <v>358706</v>
      </c>
      <c r="G16" s="63">
        <v>467817</v>
      </c>
      <c r="H16" s="63">
        <v>433005</v>
      </c>
      <c r="I16" s="63">
        <v>312511</v>
      </c>
      <c r="J16" s="63">
        <v>431145</v>
      </c>
      <c r="K16" s="63">
        <v>425585</v>
      </c>
      <c r="L16" s="63">
        <v>352505</v>
      </c>
      <c r="M16" s="63">
        <v>374397</v>
      </c>
      <c r="N16" s="63">
        <v>303639</v>
      </c>
      <c r="O16" s="63">
        <f>SUM(C16:N16)</f>
        <v>4953476</v>
      </c>
    </row>
    <row r="17" spans="2:15" ht="23.25" customHeight="1" x14ac:dyDescent="0.35">
      <c r="B17" s="73" t="s">
        <v>19</v>
      </c>
      <c r="C17" s="63">
        <v>411508</v>
      </c>
      <c r="D17" s="63">
        <v>437802</v>
      </c>
      <c r="E17" s="63">
        <v>492451</v>
      </c>
      <c r="F17" s="63">
        <v>398874</v>
      </c>
      <c r="G17" s="63">
        <v>479514</v>
      </c>
      <c r="H17" s="63">
        <v>416992</v>
      </c>
      <c r="I17" s="63">
        <v>320804</v>
      </c>
      <c r="J17" s="63">
        <v>272177</v>
      </c>
      <c r="K17" s="63">
        <v>386581</v>
      </c>
      <c r="L17" s="63">
        <v>443188</v>
      </c>
      <c r="M17" s="63">
        <v>488241</v>
      </c>
      <c r="N17" s="63">
        <v>310447</v>
      </c>
      <c r="O17" s="63">
        <f>SUM(C17:N17)</f>
        <v>4858579</v>
      </c>
    </row>
    <row r="18" spans="2:15" ht="18.75" customHeight="1" x14ac:dyDescent="0.35">
      <c r="B18" s="74"/>
      <c r="C18" s="63">
        <v>214906</v>
      </c>
      <c r="D18" s="63">
        <v>241371</v>
      </c>
      <c r="E18" s="63">
        <v>260722</v>
      </c>
      <c r="F18" s="63">
        <v>212335</v>
      </c>
      <c r="G18" s="63">
        <v>258467</v>
      </c>
      <c r="H18" s="63">
        <v>219680</v>
      </c>
      <c r="I18" s="63">
        <v>151457</v>
      </c>
      <c r="J18" s="63">
        <v>102020</v>
      </c>
      <c r="K18" s="63">
        <v>178812</v>
      </c>
      <c r="L18" s="63">
        <v>233603</v>
      </c>
      <c r="M18" s="63">
        <v>255541</v>
      </c>
      <c r="N18" s="63">
        <v>161177</v>
      </c>
      <c r="O18" s="63">
        <f>SUM(C18:N18)</f>
        <v>2490091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N16" sqref="N16:N18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8" width="8.54296875" style="1" customWidth="1"/>
    <col min="9" max="9" width="15.54296875" style="1" customWidth="1"/>
    <col min="10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28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2:15" x14ac:dyDescent="0.35">
      <c r="I14" s="55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9" t="s">
        <v>16</v>
      </c>
      <c r="C16" s="35">
        <v>331704</v>
      </c>
      <c r="D16" s="49">
        <v>381174</v>
      </c>
      <c r="E16" s="53">
        <v>430476</v>
      </c>
      <c r="F16" s="41">
        <v>389932</v>
      </c>
      <c r="G16" s="42">
        <v>412543</v>
      </c>
      <c r="H16" s="51">
        <v>761510</v>
      </c>
      <c r="I16" s="54">
        <v>327758</v>
      </c>
      <c r="J16" s="51">
        <v>276542</v>
      </c>
      <c r="K16" s="47">
        <v>344105</v>
      </c>
      <c r="L16" s="51">
        <v>390015</v>
      </c>
      <c r="M16" s="51">
        <v>394958</v>
      </c>
      <c r="N16" s="59">
        <v>322375</v>
      </c>
      <c r="O16" s="38">
        <f>SUM(C16:N16)</f>
        <v>4763092</v>
      </c>
    </row>
    <row r="17" spans="2:15" ht="23.25" customHeight="1" x14ac:dyDescent="0.35">
      <c r="B17" s="75" t="s">
        <v>19</v>
      </c>
      <c r="C17" s="34">
        <v>360958</v>
      </c>
      <c r="D17" s="35">
        <v>433745</v>
      </c>
      <c r="E17" s="51">
        <v>576251</v>
      </c>
      <c r="F17" s="43">
        <v>524012</v>
      </c>
      <c r="G17" s="44">
        <v>720944</v>
      </c>
      <c r="H17" s="50">
        <v>549325</v>
      </c>
      <c r="I17" s="58">
        <v>441730</v>
      </c>
      <c r="J17" s="50">
        <v>381243</v>
      </c>
      <c r="K17" s="56">
        <v>424713</v>
      </c>
      <c r="L17" s="39">
        <v>537709</v>
      </c>
      <c r="M17" s="39">
        <v>484425</v>
      </c>
      <c r="N17" s="61">
        <v>251448</v>
      </c>
      <c r="O17" s="38">
        <f>SUM(C17:N17)</f>
        <v>5686503</v>
      </c>
    </row>
    <row r="18" spans="2:15" ht="18.75" customHeight="1" x14ac:dyDescent="0.35">
      <c r="B18" s="76"/>
      <c r="C18" s="36">
        <v>150600</v>
      </c>
      <c r="D18" s="36">
        <v>199332</v>
      </c>
      <c r="E18" s="52">
        <v>249737</v>
      </c>
      <c r="F18" s="45">
        <v>263028</v>
      </c>
      <c r="G18" s="46">
        <v>450746</v>
      </c>
      <c r="H18" s="52">
        <v>260524</v>
      </c>
      <c r="I18" s="57">
        <v>154371</v>
      </c>
      <c r="J18" s="52">
        <v>104548</v>
      </c>
      <c r="K18" s="48">
        <v>145163</v>
      </c>
      <c r="L18" s="52">
        <v>239613</v>
      </c>
      <c r="M18" s="52">
        <v>266098</v>
      </c>
      <c r="N18" s="60">
        <v>127794</v>
      </c>
      <c r="O18" s="40">
        <f>SUM(C18:N18)</f>
        <v>2611554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zoomScaleNormal="100" workbookViewId="0">
      <selection activeCell="D17" sqref="D17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8" width="8.54296875" style="1" customWidth="1"/>
    <col min="9" max="9" width="15.54296875" style="1" customWidth="1"/>
    <col min="10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29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9" t="s">
        <v>16</v>
      </c>
      <c r="C16" s="35">
        <v>461828</v>
      </c>
      <c r="D16" s="51">
        <v>481785</v>
      </c>
      <c r="E16" s="51">
        <v>403131</v>
      </c>
      <c r="F16" s="51">
        <v>402378</v>
      </c>
      <c r="G16" s="51">
        <v>412462</v>
      </c>
      <c r="H16" s="51">
        <v>409552</v>
      </c>
      <c r="I16" s="51">
        <v>347399</v>
      </c>
      <c r="J16" s="51">
        <v>276983</v>
      </c>
      <c r="K16" s="51">
        <v>384995</v>
      </c>
      <c r="L16" s="51">
        <v>476205</v>
      </c>
      <c r="M16" s="51">
        <v>398328</v>
      </c>
      <c r="N16" s="51">
        <v>334194</v>
      </c>
      <c r="O16" s="51">
        <f>SUM(C16:N16)</f>
        <v>4789240</v>
      </c>
    </row>
    <row r="17" spans="2:15" ht="23.25" customHeight="1" x14ac:dyDescent="0.35">
      <c r="B17" s="75" t="s">
        <v>19</v>
      </c>
      <c r="C17" s="34">
        <v>447653</v>
      </c>
      <c r="D17" s="50">
        <v>414496</v>
      </c>
      <c r="E17" s="50">
        <v>388075</v>
      </c>
      <c r="F17" s="50">
        <v>245578</v>
      </c>
      <c r="G17" s="50">
        <v>513968</v>
      </c>
      <c r="H17" s="50">
        <v>260293</v>
      </c>
      <c r="I17" s="50">
        <v>32879</v>
      </c>
      <c r="J17" s="50">
        <v>229381</v>
      </c>
      <c r="K17" s="50">
        <v>402052</v>
      </c>
      <c r="L17" s="50">
        <v>419863</v>
      </c>
      <c r="M17" s="50">
        <v>335590</v>
      </c>
      <c r="N17" s="50">
        <v>298559</v>
      </c>
      <c r="O17" s="50">
        <f>SUM(C17:N17)</f>
        <v>3988387</v>
      </c>
    </row>
    <row r="18" spans="2:15" ht="18.75" customHeight="1" x14ac:dyDescent="0.35">
      <c r="B18" s="76"/>
      <c r="C18" s="36">
        <v>176183</v>
      </c>
      <c r="D18" s="52">
        <v>213284</v>
      </c>
      <c r="E18" s="52">
        <v>179339</v>
      </c>
      <c r="F18" s="52">
        <v>103831</v>
      </c>
      <c r="G18" s="52">
        <v>108660</v>
      </c>
      <c r="H18" s="52">
        <v>132356</v>
      </c>
      <c r="I18" s="52">
        <v>10509</v>
      </c>
      <c r="J18" s="52">
        <v>100910</v>
      </c>
      <c r="K18" s="52">
        <v>130665</v>
      </c>
      <c r="L18" s="52">
        <v>197874</v>
      </c>
      <c r="M18" s="52">
        <v>173590</v>
      </c>
      <c r="N18" s="52">
        <v>133878</v>
      </c>
      <c r="O18" s="52">
        <f>SUM(C18:N18)</f>
        <v>1661079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opLeftCell="A4" zoomScaleNormal="100" workbookViewId="0">
      <selection activeCell="T20" sqref="T20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7" t="s">
        <v>18</v>
      </c>
    </row>
    <row r="16" spans="2:15" ht="24" customHeight="1" x14ac:dyDescent="0.35">
      <c r="B16" s="9" t="s">
        <v>16</v>
      </c>
      <c r="C16" s="35">
        <v>523733</v>
      </c>
      <c r="D16" s="35">
        <v>530368</v>
      </c>
      <c r="E16" s="35">
        <v>537454</v>
      </c>
      <c r="F16" s="35">
        <v>651333</v>
      </c>
      <c r="G16" s="35">
        <v>724373</v>
      </c>
      <c r="H16" s="35">
        <v>541904</v>
      </c>
      <c r="I16" s="35">
        <v>601920</v>
      </c>
      <c r="J16" s="35">
        <v>392799</v>
      </c>
      <c r="K16" s="35">
        <v>500550</v>
      </c>
      <c r="L16" s="35">
        <v>545957</v>
      </c>
      <c r="M16" s="35">
        <v>446027</v>
      </c>
      <c r="N16" s="35">
        <v>352514</v>
      </c>
      <c r="O16" s="38">
        <f>SUM(C16:N16)</f>
        <v>6348932</v>
      </c>
    </row>
    <row r="17" spans="2:15" ht="23.25" customHeight="1" x14ac:dyDescent="0.35">
      <c r="B17" s="75" t="s">
        <v>19</v>
      </c>
      <c r="C17" s="34">
        <v>596984</v>
      </c>
      <c r="D17" s="34">
        <v>430813</v>
      </c>
      <c r="E17" s="34">
        <v>462589</v>
      </c>
      <c r="F17" s="34">
        <v>377077</v>
      </c>
      <c r="G17" s="34">
        <v>432137</v>
      </c>
      <c r="H17" s="34">
        <v>358376</v>
      </c>
      <c r="I17" s="34">
        <v>303963</v>
      </c>
      <c r="J17" s="34">
        <v>330539</v>
      </c>
      <c r="K17" s="39">
        <v>419827</v>
      </c>
      <c r="L17" s="39">
        <v>543784</v>
      </c>
      <c r="M17" s="39">
        <v>617088</v>
      </c>
      <c r="N17" s="39">
        <v>351503</v>
      </c>
      <c r="O17" s="38">
        <f>SUM(C17:N17)</f>
        <v>5224680</v>
      </c>
    </row>
    <row r="18" spans="2:15" ht="18.75" customHeight="1" x14ac:dyDescent="0.35">
      <c r="B18" s="76"/>
      <c r="C18" s="36">
        <v>190745</v>
      </c>
      <c r="D18" s="36">
        <v>220998</v>
      </c>
      <c r="E18" s="36">
        <v>229541</v>
      </c>
      <c r="F18" s="36">
        <v>166861</v>
      </c>
      <c r="G18" s="36">
        <v>216695</v>
      </c>
      <c r="H18" s="36">
        <v>169773</v>
      </c>
      <c r="I18" s="36">
        <v>152634</v>
      </c>
      <c r="J18" s="36">
        <v>133978</v>
      </c>
      <c r="K18" s="36">
        <v>155732</v>
      </c>
      <c r="L18" s="36">
        <v>255643</v>
      </c>
      <c r="M18" s="36">
        <v>207298</v>
      </c>
      <c r="N18" s="36">
        <v>145822</v>
      </c>
      <c r="O18" s="40">
        <f>SUM(C18:N18)</f>
        <v>2245720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  <row r="23" spans="2:15" x14ac:dyDescent="0.35">
      <c r="F23" s="33"/>
    </row>
  </sheetData>
  <mergeCells count="4">
    <mergeCell ref="B1:D6"/>
    <mergeCell ref="B11:N11"/>
    <mergeCell ref="B13:N13"/>
    <mergeCell ref="B17:B18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zoomScaleNormal="100" workbookViewId="0">
      <selection activeCell="C16" sqref="C16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1" spans="2:15" ht="15.5" x14ac:dyDescent="0.35">
      <c r="B11" s="72" t="s">
        <v>13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5" ht="15.5" x14ac:dyDescent="0.35">
      <c r="B13" s="72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5" spans="2:15" x14ac:dyDescent="0.35">
      <c r="B15" s="3" t="s">
        <v>12</v>
      </c>
      <c r="C15" s="3" t="s">
        <v>0</v>
      </c>
      <c r="D15" s="3" t="s">
        <v>1</v>
      </c>
      <c r="E15" s="3" t="s">
        <v>2</v>
      </c>
      <c r="F15" s="3" t="s">
        <v>3</v>
      </c>
      <c r="G15" s="3" t="s">
        <v>4</v>
      </c>
      <c r="H15" s="3" t="s">
        <v>5</v>
      </c>
      <c r="I15" s="3" t="s">
        <v>6</v>
      </c>
      <c r="J15" s="3" t="s">
        <v>7</v>
      </c>
      <c r="K15" s="3" t="s">
        <v>8</v>
      </c>
      <c r="L15" s="3" t="s">
        <v>9</v>
      </c>
      <c r="M15" s="3" t="s">
        <v>10</v>
      </c>
      <c r="N15" s="3" t="s">
        <v>11</v>
      </c>
      <c r="O15" s="3" t="s">
        <v>18</v>
      </c>
    </row>
    <row r="16" spans="2:15" ht="24" customHeight="1" x14ac:dyDescent="0.35">
      <c r="B16" s="9" t="s">
        <v>16</v>
      </c>
      <c r="C16" s="5">
        <v>458.06</v>
      </c>
      <c r="D16" s="5">
        <v>541.84699999999998</v>
      </c>
      <c r="E16" s="5">
        <v>527.99800000000005</v>
      </c>
      <c r="F16" s="5">
        <v>486.14600000000002</v>
      </c>
      <c r="G16" s="5">
        <v>516.30499999999995</v>
      </c>
      <c r="H16" s="5">
        <v>469.22800000000001</v>
      </c>
      <c r="I16" s="5">
        <v>401.68</v>
      </c>
      <c r="J16" s="5">
        <v>391.75799999999998</v>
      </c>
      <c r="K16" s="6">
        <v>470922</v>
      </c>
      <c r="L16" s="7">
        <v>574.69299999999998</v>
      </c>
      <c r="M16" s="7">
        <v>544.19299999999998</v>
      </c>
      <c r="N16" s="7">
        <v>476.67500000000001</v>
      </c>
      <c r="O16" s="10" t="s">
        <v>17</v>
      </c>
    </row>
    <row r="17" spans="2:15" ht="23.25" customHeight="1" x14ac:dyDescent="0.35">
      <c r="B17" s="75" t="s">
        <v>19</v>
      </c>
      <c r="C17" s="8">
        <v>418.50400000000002</v>
      </c>
      <c r="D17" s="8">
        <v>444.88200000000001</v>
      </c>
      <c r="E17" s="8">
        <v>411.60399999999998</v>
      </c>
      <c r="F17" s="8">
        <v>416.15699999999998</v>
      </c>
      <c r="G17" s="8">
        <v>475.43400000000003</v>
      </c>
      <c r="H17" s="8">
        <v>471.125</v>
      </c>
      <c r="I17" s="8">
        <v>339.935</v>
      </c>
      <c r="J17" s="8">
        <v>349.91699999999997</v>
      </c>
      <c r="K17" s="8">
        <v>408.46199999999999</v>
      </c>
      <c r="L17" s="8">
        <v>444.86799999999999</v>
      </c>
      <c r="M17" s="8">
        <v>478.57600000000002</v>
      </c>
      <c r="N17" s="8">
        <v>322.74099999999999</v>
      </c>
      <c r="O17" s="15">
        <v>4982205</v>
      </c>
    </row>
    <row r="18" spans="2:15" ht="18.75" customHeight="1" x14ac:dyDescent="0.35">
      <c r="B18" s="76"/>
      <c r="C18" s="11">
        <v>223.01900000000001</v>
      </c>
      <c r="D18" s="11">
        <v>227.35300000000001</v>
      </c>
      <c r="E18" s="11">
        <v>192.02799999999999</v>
      </c>
      <c r="F18" s="11">
        <v>211.42099999999999</v>
      </c>
      <c r="G18" s="11">
        <v>216.32300000000001</v>
      </c>
      <c r="H18" s="11">
        <v>243.126</v>
      </c>
      <c r="I18" s="11">
        <v>154.762</v>
      </c>
      <c r="J18" s="11">
        <v>102.02500000000001</v>
      </c>
      <c r="K18" s="12">
        <v>178.952</v>
      </c>
      <c r="L18" s="12">
        <v>189.495</v>
      </c>
      <c r="M18" s="12">
        <v>243.613</v>
      </c>
      <c r="N18" s="13">
        <v>1404.51</v>
      </c>
      <c r="O18" s="14">
        <v>2182117</v>
      </c>
    </row>
    <row r="19" spans="2:15" x14ac:dyDescent="0.35">
      <c r="C19" s="4"/>
    </row>
    <row r="20" spans="2:15" x14ac:dyDescent="0.35">
      <c r="C20" s="4"/>
    </row>
    <row r="21" spans="2:15" x14ac:dyDescent="0.35">
      <c r="C21" s="4"/>
    </row>
  </sheetData>
  <mergeCells count="4">
    <mergeCell ref="B1:D6"/>
    <mergeCell ref="B13:N13"/>
    <mergeCell ref="B11:N11"/>
    <mergeCell ref="B17:B18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ignoredErrors>
    <ignoredError sqref="O16" numberStoredAsText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Normal="100" workbookViewId="0">
      <selection activeCell="C21" sqref="C21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0" spans="2:15" ht="15.5" x14ac:dyDescent="0.35">
      <c r="B10" s="72" t="s">
        <v>25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2" spans="2:15" ht="15.5" x14ac:dyDescent="0.35">
      <c r="B12" s="72" t="s">
        <v>15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4" spans="2:15" x14ac:dyDescent="0.35">
      <c r="B14" s="3" t="s">
        <v>12</v>
      </c>
      <c r="C14" s="3" t="s">
        <v>0</v>
      </c>
      <c r="D14" s="3" t="s">
        <v>1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3" t="s">
        <v>7</v>
      </c>
      <c r="K14" s="3" t="s">
        <v>8</v>
      </c>
      <c r="L14" s="3" t="s">
        <v>9</v>
      </c>
      <c r="M14" s="3" t="s">
        <v>10</v>
      </c>
      <c r="N14" s="3" t="s">
        <v>11</v>
      </c>
      <c r="O14" s="3" t="s">
        <v>18</v>
      </c>
    </row>
    <row r="15" spans="2:15" ht="24" customHeight="1" x14ac:dyDescent="0.35">
      <c r="B15" s="9" t="s">
        <v>16</v>
      </c>
      <c r="C15" s="16">
        <v>496.65499999999997</v>
      </c>
      <c r="D15" s="17">
        <v>482.024</v>
      </c>
      <c r="E15" s="17">
        <v>549.44399999999996</v>
      </c>
      <c r="F15" s="17">
        <v>427.11799999999999</v>
      </c>
      <c r="G15" s="17">
        <v>509.661</v>
      </c>
      <c r="H15" s="17">
        <v>481.81900000000002</v>
      </c>
      <c r="I15" s="17">
        <v>449.14800000000002</v>
      </c>
      <c r="J15" s="17">
        <v>444.78</v>
      </c>
      <c r="K15" s="17">
        <v>536.63699999999994</v>
      </c>
      <c r="L15" s="17">
        <v>549.80700000000002</v>
      </c>
      <c r="M15" s="17">
        <v>482.56900000000002</v>
      </c>
      <c r="N15" s="17">
        <v>372.08</v>
      </c>
      <c r="O15" s="20">
        <v>5781742</v>
      </c>
    </row>
    <row r="16" spans="2:15" ht="23.25" customHeight="1" x14ac:dyDescent="0.35">
      <c r="B16" s="75" t="s">
        <v>19</v>
      </c>
      <c r="C16" s="18">
        <v>563.35500000000002</v>
      </c>
      <c r="D16" s="19">
        <v>509.221</v>
      </c>
      <c r="E16" s="19">
        <v>521.86400000000003</v>
      </c>
      <c r="F16" s="19">
        <v>407.80099999999999</v>
      </c>
      <c r="G16" s="19">
        <v>506.31400000000002</v>
      </c>
      <c r="H16" s="19">
        <v>470.08</v>
      </c>
      <c r="I16" s="19">
        <v>401.79</v>
      </c>
      <c r="J16" s="19">
        <v>318.02300000000002</v>
      </c>
      <c r="K16" s="19">
        <v>389.16</v>
      </c>
      <c r="L16" s="19">
        <v>811.41600000000005</v>
      </c>
      <c r="M16" s="19">
        <v>561.81100000000004</v>
      </c>
      <c r="N16" s="19">
        <v>354.73</v>
      </c>
      <c r="O16" s="21">
        <v>5815565</v>
      </c>
    </row>
    <row r="17" spans="2:15" ht="18.75" customHeight="1" x14ac:dyDescent="0.35">
      <c r="B17" s="76"/>
      <c r="C17" s="22">
        <v>249.05</v>
      </c>
      <c r="D17" s="23">
        <v>189.08500000000001</v>
      </c>
      <c r="E17" s="23">
        <v>218.054</v>
      </c>
      <c r="F17" s="23">
        <v>155.30099999999999</v>
      </c>
      <c r="G17" s="23">
        <v>205.024</v>
      </c>
      <c r="H17" s="23">
        <v>195.535</v>
      </c>
      <c r="I17" s="23">
        <v>157.01300000000001</v>
      </c>
      <c r="J17" s="23">
        <v>94.849000000000004</v>
      </c>
      <c r="K17" s="23">
        <v>178.952</v>
      </c>
      <c r="L17" s="23">
        <v>477.56799999999998</v>
      </c>
      <c r="M17" s="23">
        <v>326.827</v>
      </c>
      <c r="N17" s="23">
        <v>167.70400000000001</v>
      </c>
      <c r="O17" s="24">
        <v>2614962</v>
      </c>
    </row>
    <row r="18" spans="2:15" x14ac:dyDescent="0.35">
      <c r="C18" s="4"/>
    </row>
    <row r="19" spans="2:15" x14ac:dyDescent="0.35">
      <c r="C19" s="4"/>
    </row>
    <row r="20" spans="2:15" x14ac:dyDescent="0.35">
      <c r="C20" s="4"/>
    </row>
  </sheetData>
  <mergeCells count="4">
    <mergeCell ref="B1:D6"/>
    <mergeCell ref="B10:N10"/>
    <mergeCell ref="B12:N12"/>
    <mergeCell ref="B16:B17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Normal="100" workbookViewId="0">
      <selection activeCell="B10" sqref="B10:N10"/>
    </sheetView>
  </sheetViews>
  <sheetFormatPr baseColWidth="10" defaultColWidth="11.453125" defaultRowHeight="14.5" x14ac:dyDescent="0.35"/>
  <cols>
    <col min="1" max="1" width="4.1796875" style="1" customWidth="1"/>
    <col min="2" max="2" width="15.81640625" style="2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5" x14ac:dyDescent="0.35">
      <c r="B1" s="71"/>
      <c r="C1" s="71"/>
      <c r="D1" s="71"/>
    </row>
    <row r="2" spans="2:15" x14ac:dyDescent="0.35">
      <c r="B2" s="71"/>
      <c r="C2" s="71"/>
      <c r="D2" s="71"/>
    </row>
    <row r="3" spans="2:15" x14ac:dyDescent="0.35">
      <c r="B3" s="71"/>
      <c r="C3" s="71"/>
      <c r="D3" s="71"/>
    </row>
    <row r="4" spans="2:15" x14ac:dyDescent="0.35">
      <c r="B4" s="71"/>
      <c r="C4" s="71"/>
      <c r="D4" s="71"/>
    </row>
    <row r="5" spans="2:15" x14ac:dyDescent="0.35">
      <c r="B5" s="71"/>
      <c r="C5" s="71"/>
      <c r="D5" s="71"/>
    </row>
    <row r="6" spans="2:15" x14ac:dyDescent="0.35">
      <c r="B6" s="71"/>
      <c r="C6" s="71"/>
      <c r="D6" s="71"/>
    </row>
    <row r="10" spans="2:15" ht="15.5" x14ac:dyDescent="0.35">
      <c r="B10" s="72" t="s">
        <v>26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2" spans="2:15" ht="15.5" x14ac:dyDescent="0.35">
      <c r="B12" s="72" t="s">
        <v>15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4" spans="2:15" x14ac:dyDescent="0.35">
      <c r="B14" s="3" t="s">
        <v>12</v>
      </c>
      <c r="C14" s="3" t="s">
        <v>0</v>
      </c>
      <c r="D14" s="3" t="s">
        <v>1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3" t="s">
        <v>7</v>
      </c>
      <c r="K14" s="3" t="s">
        <v>8</v>
      </c>
      <c r="L14" s="3" t="s">
        <v>9</v>
      </c>
      <c r="M14" s="3" t="s">
        <v>10</v>
      </c>
      <c r="N14" s="3" t="s">
        <v>11</v>
      </c>
      <c r="O14" s="3" t="s">
        <v>18</v>
      </c>
    </row>
    <row r="15" spans="2:15" ht="24" customHeight="1" x14ac:dyDescent="0.35">
      <c r="B15" s="9" t="s">
        <v>16</v>
      </c>
      <c r="C15" s="16">
        <v>472.37</v>
      </c>
      <c r="D15" s="17">
        <v>564.84500000000003</v>
      </c>
      <c r="E15" s="17">
        <v>552.88599999999997</v>
      </c>
      <c r="F15" s="25">
        <v>541956</v>
      </c>
      <c r="G15" s="17">
        <v>496.78</v>
      </c>
      <c r="H15" s="17">
        <v>473.41399999999999</v>
      </c>
      <c r="I15" s="17">
        <v>389.11099999999999</v>
      </c>
      <c r="J15" s="17">
        <v>360.22899999999998</v>
      </c>
      <c r="K15" s="17">
        <v>471.05099999999999</v>
      </c>
      <c r="L15" s="17">
        <v>500.72399999999999</v>
      </c>
      <c r="M15" s="17">
        <v>535.54100000000005</v>
      </c>
      <c r="N15" s="17">
        <v>354.13200000000001</v>
      </c>
      <c r="O15" s="20">
        <v>5713039</v>
      </c>
    </row>
    <row r="16" spans="2:15" ht="23.25" customHeight="1" x14ac:dyDescent="0.35">
      <c r="B16" s="75" t="s">
        <v>19</v>
      </c>
      <c r="C16" s="18">
        <v>509.42899999999997</v>
      </c>
      <c r="D16" s="19">
        <v>603.23699999999997</v>
      </c>
      <c r="E16" s="19">
        <v>923.428</v>
      </c>
      <c r="F16" s="26" t="s">
        <v>20</v>
      </c>
      <c r="G16" s="19">
        <v>627.33399999999995</v>
      </c>
      <c r="H16" s="19">
        <v>707.74800000000005</v>
      </c>
      <c r="I16" s="19">
        <v>542.02700000000004</v>
      </c>
      <c r="J16" s="19">
        <v>665.87199999999996</v>
      </c>
      <c r="K16" s="19">
        <v>799.37699999999995</v>
      </c>
      <c r="L16" s="19">
        <v>471.15499999999997</v>
      </c>
      <c r="M16" s="19">
        <v>444.78300000000002</v>
      </c>
      <c r="N16" s="19">
        <v>86.853999999999999</v>
      </c>
      <c r="O16" s="21">
        <v>7730450</v>
      </c>
    </row>
    <row r="17" spans="2:15" ht="18.75" customHeight="1" x14ac:dyDescent="0.35">
      <c r="B17" s="76"/>
      <c r="C17" s="27">
        <v>186.202</v>
      </c>
      <c r="D17" s="28">
        <v>299.98099999999999</v>
      </c>
      <c r="E17" s="28">
        <v>448.06599999999997</v>
      </c>
      <c r="F17" s="28">
        <v>574.16300000000001</v>
      </c>
      <c r="G17" s="28">
        <v>184.24799999999999</v>
      </c>
      <c r="H17" s="28">
        <v>172.82400000000001</v>
      </c>
      <c r="I17" s="28">
        <v>157.46199999999999</v>
      </c>
      <c r="J17" s="28">
        <v>94.003</v>
      </c>
      <c r="K17" s="28">
        <v>170.10900000000001</v>
      </c>
      <c r="L17" s="28">
        <v>194.614</v>
      </c>
      <c r="M17" s="28">
        <v>171.44</v>
      </c>
      <c r="N17" s="28">
        <v>120.569</v>
      </c>
      <c r="O17" s="29">
        <v>2773681</v>
      </c>
    </row>
    <row r="18" spans="2:15" x14ac:dyDescent="0.35">
      <c r="C18" s="4"/>
    </row>
    <row r="19" spans="2:15" x14ac:dyDescent="0.35">
      <c r="C19" s="4"/>
    </row>
    <row r="20" spans="2:15" x14ac:dyDescent="0.35">
      <c r="C20" s="4"/>
    </row>
  </sheetData>
  <mergeCells count="4">
    <mergeCell ref="B1:D6"/>
    <mergeCell ref="B10:N10"/>
    <mergeCell ref="B12:N12"/>
    <mergeCell ref="B16:B17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Cordente</dc:creator>
  <cp:lastModifiedBy>Ramos Hermosilla, Gema</cp:lastModifiedBy>
  <cp:lastPrinted>2023-05-12T10:15:24Z</cp:lastPrinted>
  <dcterms:created xsi:type="dcterms:W3CDTF">2019-01-16T08:48:08Z</dcterms:created>
  <dcterms:modified xsi:type="dcterms:W3CDTF">2024-08-14T06:32:47Z</dcterms:modified>
</cp:coreProperties>
</file>